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1840" windowHeight="13080" activeTab="2"/>
  </bookViews>
  <sheets>
    <sheet name="pakiet nr 1" sheetId="2" r:id="rId1"/>
    <sheet name="pakiet nr 2" sheetId="3" r:id="rId2"/>
    <sheet name="pakiet nr 3" sheetId="4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" l="1"/>
  <c r="H27" i="2" s="1"/>
  <c r="D27" i="2"/>
  <c r="E27" i="2" s="1"/>
  <c r="I27" i="2" s="1"/>
  <c r="J31" i="4" l="1"/>
  <c r="I31" i="4"/>
  <c r="G31" i="4"/>
  <c r="I30" i="4"/>
  <c r="J30" i="4" s="1"/>
  <c r="G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I6" i="4" l="1"/>
  <c r="J6" i="4" s="1"/>
  <c r="I12" i="3"/>
  <c r="I11" i="3"/>
  <c r="K11" i="3" s="1"/>
  <c r="I10" i="3"/>
  <c r="I9" i="3"/>
  <c r="K9" i="3" s="1"/>
  <c r="I8" i="3"/>
  <c r="I7" i="3"/>
  <c r="K7" i="3" s="1"/>
  <c r="I6" i="3"/>
  <c r="K6" i="3" s="1"/>
  <c r="K12" i="3" l="1"/>
  <c r="L12" i="3" s="1"/>
  <c r="L11" i="3"/>
  <c r="K10" i="3"/>
  <c r="L10" i="3" s="1"/>
  <c r="L9" i="3"/>
  <c r="K8" i="3"/>
  <c r="L8" i="3" s="1"/>
  <c r="L7" i="3"/>
  <c r="I13" i="3"/>
  <c r="K13" i="3" s="1"/>
  <c r="L6" i="3"/>
  <c r="H23" i="2"/>
  <c r="J23" i="2" s="1"/>
  <c r="H22" i="2"/>
  <c r="H21" i="2"/>
  <c r="J21" i="2" s="1"/>
  <c r="H20" i="2"/>
  <c r="H19" i="2"/>
  <c r="J19" i="2" s="1"/>
  <c r="H18" i="2"/>
  <c r="H17" i="2"/>
  <c r="J17" i="2" s="1"/>
  <c r="H16" i="2"/>
  <c r="H15" i="2"/>
  <c r="J15" i="2" s="1"/>
  <c r="H14" i="2"/>
  <c r="H13" i="2"/>
  <c r="J13" i="2" s="1"/>
  <c r="H12" i="2"/>
  <c r="H11" i="2"/>
  <c r="J11" i="2" s="1"/>
  <c r="H10" i="2"/>
  <c r="H9" i="2"/>
  <c r="J9" i="2" s="1"/>
  <c r="H8" i="2"/>
  <c r="J8" i="2" s="1"/>
  <c r="C34" i="2"/>
  <c r="F33" i="2"/>
  <c r="G33" i="2" s="1"/>
  <c r="F32" i="2"/>
  <c r="L13" i="3" l="1"/>
  <c r="F34" i="2"/>
  <c r="J10" i="2"/>
  <c r="J12" i="2"/>
  <c r="K12" i="2" s="1"/>
  <c r="J14" i="2"/>
  <c r="K14" i="2" s="1"/>
  <c r="J16" i="2"/>
  <c r="K16" i="2" s="1"/>
  <c r="J18" i="2"/>
  <c r="K18" i="2" s="1"/>
  <c r="J20" i="2"/>
  <c r="K20" i="2" s="1"/>
  <c r="J22" i="2"/>
  <c r="K22" i="2" s="1"/>
  <c r="K9" i="2"/>
  <c r="K11" i="2"/>
  <c r="K13" i="2"/>
  <c r="K15" i="2"/>
  <c r="K17" i="2"/>
  <c r="K19" i="2"/>
  <c r="K21" i="2"/>
  <c r="K23" i="2"/>
  <c r="H24" i="2"/>
  <c r="K8" i="2"/>
  <c r="G32" i="2"/>
  <c r="G34" i="2" s="1"/>
  <c r="J24" i="2" l="1"/>
  <c r="K10" i="2"/>
  <c r="K24" i="2" s="1"/>
</calcChain>
</file>

<file path=xl/sharedStrings.xml><?xml version="1.0" encoding="utf-8"?>
<sst xmlns="http://schemas.openxmlformats.org/spreadsheetml/2006/main" count="217" uniqueCount="161">
  <si>
    <t>Lp.</t>
  </si>
  <si>
    <t>Zamknięcie probówek umożliwiające ich wielokrotne zamykanie i otwieranie</t>
  </si>
  <si>
    <t>L.p.</t>
  </si>
  <si>
    <t xml:space="preserve">Nazwa </t>
  </si>
  <si>
    <t>producent   nazwa katalogowa</t>
  </si>
  <si>
    <t>ilość sztuk</t>
  </si>
  <si>
    <t>ilość opak.</t>
  </si>
  <si>
    <t>wielkość   opak. oferowanego</t>
  </si>
  <si>
    <t>cena                 netto w PLN</t>
  </si>
  <si>
    <t>wartość            netto w PLN</t>
  </si>
  <si>
    <t>stawka            VAT %</t>
  </si>
  <si>
    <t>wartość         VAT w PLN</t>
  </si>
  <si>
    <t>wartość brutto w PLN</t>
  </si>
  <si>
    <t xml:space="preserve">I. </t>
  </si>
  <si>
    <t>Probówki PET 6 ml do analizy surowicy z aktywatorem wykrzepiania (13 x 100)</t>
  </si>
  <si>
    <t>Probówki PET 2 ml do analizy surowicy z aktywatorem wykrzepiania (13 x 75)</t>
  </si>
  <si>
    <t>Probówki PET 4 ml do analizy osocza z heparyną litową (13 x 75)</t>
  </si>
  <si>
    <t>Probówki PET 2 ml do analizy hematologicznej z K3EDTA (13 x 75)</t>
  </si>
  <si>
    <t>Probówki 1,8 ml do analizy OB (odczyt automatyczny), pasujące do oferowanego aparatu</t>
  </si>
  <si>
    <t>Probówki PET 6 ml do prób krzyżowych z aktywatorem skrzepu, kolor korka inny od pozostałych oferowanych probówek (13 x 100)</t>
  </si>
  <si>
    <t>Igły systemowe do pobierania krwi 21g</t>
  </si>
  <si>
    <t>Uchwyt jednorazowy łączacy się z igłami systemowymi połączeniem gwintowym</t>
  </si>
  <si>
    <t>Adapter do przesiewania z pozytywnej butelki na posiew</t>
  </si>
  <si>
    <t xml:space="preserve">Strzykawki do pobierania krwi tetniczej napylone suchą heparyną litowa zbalansowaną jonami wapnia  z igłą </t>
  </si>
  <si>
    <t xml:space="preserve">Igła systemowa motylkowa 0,8, z zabezpieczeniem przeciw przypadkowemu zakłuciu, z możliwością nasuwania osłony plastikowej na igłę jedną reką.Komplet sterylny </t>
  </si>
  <si>
    <t>Igła systemowa przeziernikowa 0,8;21G z okienkiem weryfikacyjnym o długości co najmniej 1 cm, pozwalającym stwierdzić obecność w żyle jeszcze przed podłączeniem probówki</t>
  </si>
  <si>
    <t>II. Opłata za dzirżawę systemu do automatycznego pomiaru OB. kompatybilnego do oferowanych probówek do OB.</t>
  </si>
  <si>
    <t>Wartość netto w skali
1 miesiąca w PLN</t>
  </si>
  <si>
    <t>VAT %</t>
  </si>
  <si>
    <t>Kwota VAT 
w PLN</t>
  </si>
  <si>
    <t>uchwyt z zabezpieczeniem safety</t>
  </si>
  <si>
    <t>Mikroprobówki o objętości 0,2 ul, K3EDTA, sterylne, z kapilarą</t>
  </si>
  <si>
    <t>Adapter Luer, sterylny</t>
  </si>
  <si>
    <t>Probówki PET 1,8 ml do analizy koagulologicznej o podwójnych ściankach probówki ( probówka w probówce) (13 x 75)</t>
  </si>
  <si>
    <t>pakiet nr 1  - system próżniowego pobierania krwi z dzierżawą analizatora do OB.</t>
  </si>
  <si>
    <t>FORMULARZ ASORTYMENTOWO - CENOWY</t>
  </si>
  <si>
    <t>załącznik nr 2 do SIWZ</t>
  </si>
  <si>
    <t>Nr sprawy: ZP/04/2020</t>
  </si>
  <si>
    <t>Razem</t>
  </si>
  <si>
    <t>Poszczególe części</t>
  </si>
  <si>
    <t>wartość netto w PLN</t>
  </si>
  <si>
    <t>Wartość brutto 
w PLN</t>
  </si>
  <si>
    <t>I. Część</t>
  </si>
  <si>
    <t>II. Część</t>
  </si>
  <si>
    <t>Razem (część I, II):</t>
  </si>
  <si>
    <t xml:space="preserve">Wartość brutto 
w skali 36 miesiący </t>
  </si>
  <si>
    <t xml:space="preserve">Kwota VAT  
</t>
  </si>
  <si>
    <t xml:space="preserve">Wartość netto w skali
36 miesięcy </t>
  </si>
  <si>
    <t xml:space="preserve">Wartość brutto 
w skali 1 miesiąca </t>
  </si>
  <si>
    <t xml:space="preserve">Kwota VAT 
</t>
  </si>
  <si>
    <t>Zestawienie kosztów w skali 36 miesięcy dla pakietu numer 1 (cena oferty):</t>
  </si>
  <si>
    <r>
      <t xml:space="preserve">ANALIZATOR DO OZNACZANIA OB.: 
</t>
    </r>
    <r>
      <rPr>
        <b/>
        <sz val="10"/>
        <color indexed="8"/>
        <rFont val="Arial Narrow"/>
        <family val="2"/>
        <charset val="238"/>
      </rPr>
      <t xml:space="preserve">oferowany model urządzenia: ............................................................................
producent: ...........................................................................................................
kraj pochodzenia: ................................................................................................
data produkcji: ....................................................................................................
</t>
    </r>
  </si>
  <si>
    <t>Zestawienie parametrów granicznych jakie musi spełnić asortyment pakietu 1:</t>
  </si>
  <si>
    <t>Parametry graniczne, jakie muszą spełniać wszystkie elementy asortymentu próżniowego systemu pobierania krwi: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</si>
  <si>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</si>
  <si>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</si>
  <si>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</si>
  <si>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</si>
  <si>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</si>
  <si>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</si>
  <si>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</si>
  <si>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</si>
  <si>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</si>
  <si>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</si>
  <si>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Opis przedmiotu zamówienia</t>
  </si>
  <si>
    <t>Technika pobierania- system próżniowy,próżnia kalibrowana na etapie produkcji</t>
  </si>
  <si>
    <t>Wysoka  jakość systemu potwierdzona certyfikatem ISO</t>
  </si>
  <si>
    <t>Materiał, z którego wykonane są poszczególne elementy systemu- plastik lub szkło</t>
  </si>
  <si>
    <t>System posiada znak CE umieszczony na każdym pojedynczym elemencie</t>
  </si>
  <si>
    <t>Probówki do badań koagulologicznych      z ograniczoną , pustą przestrzenią poniżej jednego ml ( wypełnienie minimum 80-90 % całkowitej pojemności probówki)</t>
  </si>
  <si>
    <t>Termin ważności dla igieł i probówek nie krótszy niż 12 m-cy od daty dostarczenia- wyjątek probówki do koagulologii 6 m-cy</t>
  </si>
  <si>
    <t>Wszystkie elementy systemu , aby zapewnić jego kompatybilność muszą pochodzić od jednego producenta lub wymagane jest oświadczenie producentów, że gwarantują wzajemną prawidłową współpracę elementów pochodzących od innych producentów</t>
  </si>
  <si>
    <t>Wszystkie elementy systemu muszą być do siebie wzajemnie dopasowane, współpracować ze sobą w sposób bezawaryjny i zapewniać , aby proces pobierania materiału biologicznego był w 100% bezpieczny dla osób, którym pobiera się materiał i osób pobierających.</t>
  </si>
  <si>
    <t>System łatwy do utylizacji i bezpieczny dla środowiska naturalnego- w zgodności z obowiązującymi przepisami prawa.</t>
  </si>
  <si>
    <t>Bezpieczeństwo pracy, zabezpieczenie przed kontaktem z krwią i efektem aerozolowym- korek wykonany ze specjalnej mieszanki gumy z wyraźnym wklęśnięciem umieszczonym głęboko w plastikowej osłonie z wyjątkiem probówek do OB.</t>
  </si>
  <si>
    <t>Tak/nie</t>
  </si>
  <si>
    <t>1.</t>
  </si>
  <si>
    <t>12.</t>
  </si>
  <si>
    <t>13.</t>
  </si>
  <si>
    <t>14.</t>
  </si>
  <si>
    <t>Opis przedmiotu zamówienia,wymagania graniczne</t>
  </si>
  <si>
    <t>Wydajnisć aparatu nie mniej niż 30 próbek na godzinę.</t>
  </si>
  <si>
    <t>Nieustanna gotowość do pracy przez 24 godziny</t>
  </si>
  <si>
    <t>Automatyczny, wystandaryzowany proces mieszania próbek</t>
  </si>
  <si>
    <t>Aparat w pełni automatyczny, z drukarką i mieszalnikiem próbek</t>
  </si>
  <si>
    <t>Możliwosć  oznaczania w próbkach o objętości krwi poniżej 2 ml.</t>
  </si>
  <si>
    <t>Uzyskanie  wyniku do 30 min</t>
  </si>
  <si>
    <t>Tryb pracy: pacjent po pacjencie, możliwość dostawiania nowych próbek w trakcie pracy aparatu</t>
  </si>
  <si>
    <t>Kontrola jakości w programie aparatu</t>
  </si>
  <si>
    <t>Automatyczna archiwizacja danych i drukowanie wyników za pomocą wbudowanej drukarki</t>
  </si>
  <si>
    <t>Możliwosć podłączenia kodów paskowych</t>
  </si>
  <si>
    <t>Sygnalizacja czasu wykonania badania</t>
  </si>
  <si>
    <t>Szkolenie personelu w zakresie obsługi aparatu w siedzibie zamawiącego</t>
  </si>
  <si>
    <t>Instrukcja obsługi w języku polskim</t>
  </si>
  <si>
    <t>Deklaracja CE dla aparatu.</t>
  </si>
  <si>
    <t>Opis oferowanego parametru granicznego</t>
  </si>
  <si>
    <t>Nazwa przedmiotu zamówienia</t>
  </si>
  <si>
    <t>Metodyka zamawiana</t>
  </si>
  <si>
    <t>Metodyka oferowana</t>
  </si>
  <si>
    <t>Jedn. miary</t>
  </si>
  <si>
    <t>Ilość jedn.</t>
  </si>
  <si>
    <t>Cena jedn. Netto w PLN</t>
  </si>
  <si>
    <t>Cena całkowita netto w PLN</t>
  </si>
  <si>
    <t>Stawka podatku VAT(%)</t>
  </si>
  <si>
    <t>Wartość podatku VAT w PLN</t>
  </si>
  <si>
    <t>Wartość ogółem brutto</t>
  </si>
  <si>
    <t>Test na mononukleozę</t>
  </si>
  <si>
    <t>Immunochromatograficzna</t>
  </si>
  <si>
    <t>Narkotyki w moczu</t>
  </si>
  <si>
    <t>Giardia Lamblia +cryptosporidium</t>
  </si>
  <si>
    <t>FOB krew utajona w kale</t>
  </si>
  <si>
    <t>Barbiturany w moczu</t>
  </si>
  <si>
    <t>Syphilis test</t>
  </si>
  <si>
    <t>Borrelia –test (IgG+ IgM)</t>
  </si>
  <si>
    <t>szt.</t>
  </si>
  <si>
    <t xml:space="preserve">Immunochromatograficzna
Jakościowa
</t>
  </si>
  <si>
    <t xml:space="preserve">Test paskowy
5 cio parametrowy
</t>
  </si>
  <si>
    <t xml:space="preserve">Test
immunochromatograficzny
</t>
  </si>
  <si>
    <t xml:space="preserve">Immunochromatograficzna
  Bez diety
</t>
  </si>
  <si>
    <t>immunologiczna</t>
  </si>
  <si>
    <t>immunochromatograficzna</t>
  </si>
  <si>
    <t xml:space="preserve">                             FORMULARZ ASORTYMENTOWO - CENOWY</t>
  </si>
  <si>
    <t>Razem:</t>
  </si>
  <si>
    <t>L.P.</t>
  </si>
  <si>
    <t>25.</t>
  </si>
  <si>
    <t>Końcówki niebieskie</t>
  </si>
  <si>
    <t>Końcówki żółte</t>
  </si>
  <si>
    <t>Probówki polistyrenowe 5 ml z korkami  o śr.12 mm dł. 80-100 mm</t>
  </si>
  <si>
    <t>Końcówki do pipet Cristal 0,5-10 mikroL</t>
  </si>
  <si>
    <t>Końcówki do pipet HTL LM5000</t>
  </si>
  <si>
    <t>Szkiełka  podstawowe szlifowane do badań in vitro , gładkie</t>
  </si>
  <si>
    <t>Szkiełka nakrywkowe 20x20 do badań in vitro</t>
  </si>
  <si>
    <t>Probówki Eppendorfa 1,5 ml z korkiem</t>
  </si>
  <si>
    <t>Probówki do odwirowania osadu moczu z korkami</t>
  </si>
  <si>
    <t>Pojemnik zbiorczy do moczu z zakrętką 2,5 L</t>
  </si>
  <si>
    <t>Komora do osadu mocz  (1x 10 )</t>
  </si>
  <si>
    <t>Naczyńka do moczu z zakrętką (100 – 200 ml)</t>
  </si>
  <si>
    <t>Pojemniki na kał z łopatką i zakrętką niesterylne</t>
  </si>
  <si>
    <t>Probówki o poj. 5 ml bez znacznika z korkami</t>
  </si>
  <si>
    <t>Pojemniki do posiewu moczu sterylne z zakrętkami, poj. 100-200ml</t>
  </si>
  <si>
    <t>Torebki strunowe</t>
  </si>
  <si>
    <t>Probówki sterylne o poj. 5 ml z korkami</t>
  </si>
  <si>
    <t>Pojemniki do kału  z łopatką i zakrętką sterylne</t>
  </si>
  <si>
    <t>Wymazówki z bawełnianym wacikiem pakowane indywidualnie sterylne z polem do opisu</t>
  </si>
  <si>
    <t>Wymazówki z wacikiem wiskozowym w probówce z polem do opisu pakowane indywidualnie do badań wirusologicznych</t>
  </si>
  <si>
    <t>Wymazówki transportowe , sterylne z podłożem Amies,bez węgla, pakowane indywidualnie</t>
  </si>
  <si>
    <t>Pipetki Pasteura o poj. 1 ml i całkowitej 4 ml, długość 15 cm z podziałką co 0.25 ml do 1 ml, pakowane indywidualnie, sterylne</t>
  </si>
  <si>
    <t>Pipetki Pasteura o dł. 15-17 cm,pakowane zbiorczo</t>
  </si>
  <si>
    <t>Ezy z oczkiem 1 mikroL i igłą o dł. 200 mm, sterylne</t>
  </si>
  <si>
    <t>Przedmiot Zamówienia</t>
  </si>
  <si>
    <t>Ilość</t>
  </si>
  <si>
    <t>Szt.</t>
  </si>
  <si>
    <t>Cena jednostkowa netto w PLN</t>
  </si>
  <si>
    <t>Wartość netto w PLN</t>
  </si>
  <si>
    <t>Stawka VAT%</t>
  </si>
  <si>
    <t>Wartość VAT w PLN</t>
  </si>
  <si>
    <t>Wartość brutto w PLN</t>
  </si>
  <si>
    <t>Producent \
nr. katalogowy</t>
  </si>
  <si>
    <t>Ezy z oczkiem 10 mikroL i igłą o dł. 200 mm sterylne</t>
  </si>
  <si>
    <t>Pakiet nr 2 - szybkie testy diagnostyczne</t>
  </si>
  <si>
    <t>Pakiet nr 3 - sprzęt jednorazowego użytku-jałowy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</si>
</sst>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Times New Roman"/>
      <family val="1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7" fillId="0" borderId="0" xfId="0" applyFont="1"/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  <protection hidden="1"/>
    </xf>
    <xf numFmtId="9" fontId="10" fillId="0" borderId="6" xfId="0" applyNumberFormat="1" applyFont="1" applyBorder="1" applyAlignment="1" applyProtection="1">
      <alignment horizontal="center"/>
      <protection hidden="1"/>
    </xf>
    <xf numFmtId="4" fontId="8" fillId="0" borderId="6" xfId="0" applyNumberFormat="1" applyFont="1" applyBorder="1" applyProtection="1">
      <protection hidden="1"/>
    </xf>
    <xf numFmtId="0" fontId="0" fillId="0" borderId="6" xfId="0" applyBorder="1"/>
    <xf numFmtId="4" fontId="8" fillId="0" borderId="6" xfId="0" applyNumberFormat="1" applyFont="1" applyBorder="1"/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/>
    <xf numFmtId="3" fontId="0" fillId="0" borderId="1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 wrapText="1"/>
    </xf>
    <xf numFmtId="9" fontId="14" fillId="0" borderId="9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9" fillId="0" borderId="6" xfId="0" applyFont="1" applyBorder="1" applyAlignment="1" applyProtection="1">
      <alignment horizontal="left"/>
      <protection hidden="1"/>
    </xf>
    <xf numFmtId="4" fontId="8" fillId="0" borderId="6" xfId="0" applyNumberFormat="1" applyFont="1" applyBorder="1" applyAlignment="1" applyProtection="1">
      <alignment horizontal="right"/>
      <protection hidden="1"/>
    </xf>
    <xf numFmtId="0" fontId="11" fillId="0" borderId="6" xfId="0" applyFont="1" applyBorder="1" applyAlignment="1">
      <alignment horizontal="left"/>
    </xf>
    <xf numFmtId="4" fontId="8" fillId="0" borderId="6" xfId="0" applyNumberFormat="1" applyFont="1" applyBorder="1" applyAlignment="1">
      <alignment horizontal="right"/>
    </xf>
    <xf numFmtId="0" fontId="8" fillId="0" borderId="6" xfId="0" applyFont="1" applyBorder="1" applyAlignment="1" applyProtection="1">
      <alignment horizontal="left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5" xfId="0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="60" zoomScaleNormal="100" workbookViewId="0">
      <selection activeCell="I27" sqref="I27"/>
    </sheetView>
  </sheetViews>
  <sheetFormatPr defaultRowHeight="15" x14ac:dyDescent="0.25"/>
  <cols>
    <col min="1" max="1" width="4.28515625" customWidth="1"/>
    <col min="2" max="2" width="71.5703125" style="1" customWidth="1"/>
    <col min="3" max="3" width="50.7109375" customWidth="1"/>
    <col min="4" max="4" width="18" customWidth="1"/>
    <col min="5" max="5" width="13.85546875" customWidth="1"/>
    <col min="6" max="6" width="13.28515625" customWidth="1"/>
    <col min="9" max="9" width="14.7109375" customWidth="1"/>
  </cols>
  <sheetData>
    <row r="1" spans="1:11" x14ac:dyDescent="0.25">
      <c r="A1" s="80" t="s">
        <v>37</v>
      </c>
      <c r="B1" s="80"/>
      <c r="G1" s="81" t="s">
        <v>36</v>
      </c>
      <c r="H1" s="81"/>
      <c r="I1" s="81"/>
      <c r="J1" s="81"/>
      <c r="K1" s="81"/>
    </row>
    <row r="2" spans="1:11" ht="16.5" x14ac:dyDescent="0.3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16.5" x14ac:dyDescent="0.3">
      <c r="A4" s="79" t="s">
        <v>34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5" customFormat="1" ht="53.25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s="10" customFormat="1" x14ac:dyDescent="0.25">
      <c r="A6" s="9">
        <v>1</v>
      </c>
      <c r="B6" s="4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x14ac:dyDescent="0.25">
      <c r="A7" s="13" t="s">
        <v>13</v>
      </c>
      <c r="B7" s="3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>
        <v>1</v>
      </c>
      <c r="B8" s="3" t="s">
        <v>14</v>
      </c>
      <c r="C8" s="9"/>
      <c r="D8" s="11">
        <v>60000</v>
      </c>
      <c r="E8" s="9"/>
      <c r="F8" s="9"/>
      <c r="G8" s="20"/>
      <c r="H8" s="21">
        <f>SUM( D8*G8)</f>
        <v>0</v>
      </c>
      <c r="I8" s="22"/>
      <c r="J8" s="21">
        <f>SUM( H8*I8)</f>
        <v>0</v>
      </c>
      <c r="K8" s="21">
        <f>SUM(H8+J8)</f>
        <v>0</v>
      </c>
    </row>
    <row r="9" spans="1:11" x14ac:dyDescent="0.25">
      <c r="A9" s="2">
        <v>2</v>
      </c>
      <c r="B9" s="3" t="s">
        <v>15</v>
      </c>
      <c r="C9" s="9"/>
      <c r="D9" s="11">
        <v>4000</v>
      </c>
      <c r="E9" s="9"/>
      <c r="F9" s="9"/>
      <c r="G9" s="20"/>
      <c r="H9" s="21">
        <f t="shared" ref="H9:H23" si="0">SUM( D9*G9)</f>
        <v>0</v>
      </c>
      <c r="I9" s="22"/>
      <c r="J9" s="21">
        <f t="shared" ref="J9:J23" si="1">SUM( H9*I9)</f>
        <v>0</v>
      </c>
      <c r="K9" s="21">
        <f t="shared" ref="K9:K23" si="2">SUM(H9+J9)</f>
        <v>0</v>
      </c>
    </row>
    <row r="10" spans="1:11" x14ac:dyDescent="0.25">
      <c r="A10" s="2">
        <v>3</v>
      </c>
      <c r="B10" s="3" t="s">
        <v>16</v>
      </c>
      <c r="C10" s="9"/>
      <c r="D10" s="11">
        <v>13000</v>
      </c>
      <c r="E10" s="9"/>
      <c r="F10" s="9"/>
      <c r="G10" s="20"/>
      <c r="H10" s="21">
        <f t="shared" si="0"/>
        <v>0</v>
      </c>
      <c r="I10" s="22"/>
      <c r="J10" s="21">
        <f t="shared" si="1"/>
        <v>0</v>
      </c>
      <c r="K10" s="21">
        <f t="shared" si="2"/>
        <v>0</v>
      </c>
    </row>
    <row r="11" spans="1:11" ht="30" x14ac:dyDescent="0.25">
      <c r="A11" s="2">
        <v>4</v>
      </c>
      <c r="B11" s="3" t="s">
        <v>33</v>
      </c>
      <c r="C11" s="9"/>
      <c r="D11" s="11">
        <v>16000</v>
      </c>
      <c r="E11" s="9"/>
      <c r="F11" s="9"/>
      <c r="G11" s="20"/>
      <c r="H11" s="21">
        <f t="shared" si="0"/>
        <v>0</v>
      </c>
      <c r="I11" s="22"/>
      <c r="J11" s="21">
        <f t="shared" si="1"/>
        <v>0</v>
      </c>
      <c r="K11" s="21">
        <f t="shared" si="2"/>
        <v>0</v>
      </c>
    </row>
    <row r="12" spans="1:11" x14ac:dyDescent="0.25">
      <c r="A12" s="2">
        <v>5</v>
      </c>
      <c r="B12" s="3" t="s">
        <v>17</v>
      </c>
      <c r="C12" s="9"/>
      <c r="D12" s="11">
        <v>60000</v>
      </c>
      <c r="E12" s="9"/>
      <c r="F12" s="9"/>
      <c r="G12" s="20"/>
      <c r="H12" s="21">
        <f t="shared" si="0"/>
        <v>0</v>
      </c>
      <c r="I12" s="22"/>
      <c r="J12" s="21">
        <f t="shared" si="1"/>
        <v>0</v>
      </c>
      <c r="K12" s="21">
        <f t="shared" si="2"/>
        <v>0</v>
      </c>
    </row>
    <row r="13" spans="1:11" ht="30" x14ac:dyDescent="0.25">
      <c r="A13" s="2">
        <v>6</v>
      </c>
      <c r="B13" s="3" t="s">
        <v>18</v>
      </c>
      <c r="C13" s="9"/>
      <c r="D13" s="11">
        <v>15000</v>
      </c>
      <c r="E13" s="9"/>
      <c r="F13" s="9"/>
      <c r="G13" s="20"/>
      <c r="H13" s="21">
        <f t="shared" si="0"/>
        <v>0</v>
      </c>
      <c r="I13" s="22"/>
      <c r="J13" s="21">
        <f t="shared" si="1"/>
        <v>0</v>
      </c>
      <c r="K13" s="21">
        <f t="shared" si="2"/>
        <v>0</v>
      </c>
    </row>
    <row r="14" spans="1:11" ht="30" x14ac:dyDescent="0.25">
      <c r="A14" s="2">
        <v>7</v>
      </c>
      <c r="B14" s="3" t="s">
        <v>19</v>
      </c>
      <c r="C14" s="9"/>
      <c r="D14" s="11">
        <v>6000</v>
      </c>
      <c r="E14" s="9"/>
      <c r="F14" s="9"/>
      <c r="G14" s="20"/>
      <c r="H14" s="21">
        <f t="shared" si="0"/>
        <v>0</v>
      </c>
      <c r="I14" s="22"/>
      <c r="J14" s="21">
        <f t="shared" si="1"/>
        <v>0</v>
      </c>
      <c r="K14" s="21">
        <f t="shared" si="2"/>
        <v>0</v>
      </c>
    </row>
    <row r="15" spans="1:11" x14ac:dyDescent="0.25">
      <c r="A15" s="2">
        <v>8</v>
      </c>
      <c r="B15" s="3" t="s">
        <v>20</v>
      </c>
      <c r="C15" s="9"/>
      <c r="D15" s="11">
        <v>90000</v>
      </c>
      <c r="E15" s="9"/>
      <c r="F15" s="9"/>
      <c r="G15" s="20"/>
      <c r="H15" s="21">
        <f t="shared" si="0"/>
        <v>0</v>
      </c>
      <c r="I15" s="22"/>
      <c r="J15" s="21">
        <f t="shared" si="1"/>
        <v>0</v>
      </c>
      <c r="K15" s="21">
        <f t="shared" si="2"/>
        <v>0</v>
      </c>
    </row>
    <row r="16" spans="1:11" x14ac:dyDescent="0.25">
      <c r="A16" s="2">
        <v>9</v>
      </c>
      <c r="B16" s="3" t="s">
        <v>30</v>
      </c>
      <c r="C16" s="9"/>
      <c r="D16" s="11">
        <v>4500</v>
      </c>
      <c r="E16" s="9"/>
      <c r="F16" s="9"/>
      <c r="G16" s="20"/>
      <c r="H16" s="21">
        <f t="shared" si="0"/>
        <v>0</v>
      </c>
      <c r="I16" s="22"/>
      <c r="J16" s="21">
        <f t="shared" si="1"/>
        <v>0</v>
      </c>
      <c r="K16" s="21">
        <f t="shared" si="2"/>
        <v>0</v>
      </c>
    </row>
    <row r="17" spans="1:11" ht="30" x14ac:dyDescent="0.25">
      <c r="A17" s="2">
        <v>10</v>
      </c>
      <c r="B17" s="3" t="s">
        <v>21</v>
      </c>
      <c r="C17" s="9"/>
      <c r="D17" s="11">
        <v>55000</v>
      </c>
      <c r="E17" s="9"/>
      <c r="F17" s="9"/>
      <c r="G17" s="20"/>
      <c r="H17" s="21">
        <f t="shared" si="0"/>
        <v>0</v>
      </c>
      <c r="I17" s="22"/>
      <c r="J17" s="21">
        <f t="shared" si="1"/>
        <v>0</v>
      </c>
      <c r="K17" s="21">
        <f t="shared" si="2"/>
        <v>0</v>
      </c>
    </row>
    <row r="18" spans="1:11" x14ac:dyDescent="0.25">
      <c r="A18" s="2">
        <v>11</v>
      </c>
      <c r="B18" s="3" t="s">
        <v>22</v>
      </c>
      <c r="C18" s="9"/>
      <c r="D18" s="9">
        <v>1200</v>
      </c>
      <c r="E18" s="9"/>
      <c r="F18" s="9"/>
      <c r="G18" s="20"/>
      <c r="H18" s="21">
        <f t="shared" si="0"/>
        <v>0</v>
      </c>
      <c r="I18" s="22"/>
      <c r="J18" s="21">
        <f t="shared" si="1"/>
        <v>0</v>
      </c>
      <c r="K18" s="21">
        <f t="shared" si="2"/>
        <v>0</v>
      </c>
    </row>
    <row r="19" spans="1:11" ht="30" x14ac:dyDescent="0.25">
      <c r="A19" s="2">
        <v>12</v>
      </c>
      <c r="B19" s="8" t="s">
        <v>23</v>
      </c>
      <c r="C19" s="9"/>
      <c r="D19" s="9">
        <v>3500</v>
      </c>
      <c r="E19" s="9"/>
      <c r="F19" s="9"/>
      <c r="G19" s="20"/>
      <c r="H19" s="21">
        <f t="shared" si="0"/>
        <v>0</v>
      </c>
      <c r="I19" s="22"/>
      <c r="J19" s="21">
        <f t="shared" si="1"/>
        <v>0</v>
      </c>
      <c r="K19" s="21">
        <f t="shared" si="2"/>
        <v>0</v>
      </c>
    </row>
    <row r="20" spans="1:11" ht="45" x14ac:dyDescent="0.25">
      <c r="A20" s="2">
        <v>13</v>
      </c>
      <c r="B20" s="3" t="s">
        <v>24</v>
      </c>
      <c r="C20" s="9"/>
      <c r="D20" s="9">
        <v>2200</v>
      </c>
      <c r="E20" s="9"/>
      <c r="F20" s="9"/>
      <c r="G20" s="20"/>
      <c r="H20" s="21">
        <f t="shared" si="0"/>
        <v>0</v>
      </c>
      <c r="I20" s="22"/>
      <c r="J20" s="21">
        <f t="shared" si="1"/>
        <v>0</v>
      </c>
      <c r="K20" s="21">
        <f t="shared" si="2"/>
        <v>0</v>
      </c>
    </row>
    <row r="21" spans="1:11" x14ac:dyDescent="0.25">
      <c r="A21" s="2">
        <v>14</v>
      </c>
      <c r="B21" s="3" t="s">
        <v>31</v>
      </c>
      <c r="C21" s="9"/>
      <c r="D21" s="9">
        <v>100</v>
      </c>
      <c r="E21" s="9"/>
      <c r="F21" s="9"/>
      <c r="G21" s="20"/>
      <c r="H21" s="21">
        <f t="shared" si="0"/>
        <v>0</v>
      </c>
      <c r="I21" s="22"/>
      <c r="J21" s="21">
        <f t="shared" si="1"/>
        <v>0</v>
      </c>
      <c r="K21" s="21">
        <f t="shared" si="2"/>
        <v>0</v>
      </c>
    </row>
    <row r="22" spans="1:11" ht="45" x14ac:dyDescent="0.25">
      <c r="A22" s="2">
        <v>15</v>
      </c>
      <c r="B22" s="3" t="s">
        <v>25</v>
      </c>
      <c r="C22" s="9"/>
      <c r="D22" s="11">
        <v>45000</v>
      </c>
      <c r="E22" s="9"/>
      <c r="F22" s="9"/>
      <c r="G22" s="20"/>
      <c r="H22" s="21">
        <f t="shared" si="0"/>
        <v>0</v>
      </c>
      <c r="I22" s="22"/>
      <c r="J22" s="21">
        <f t="shared" si="1"/>
        <v>0</v>
      </c>
      <c r="K22" s="21">
        <f t="shared" si="2"/>
        <v>0</v>
      </c>
    </row>
    <row r="23" spans="1:11" x14ac:dyDescent="0.25">
      <c r="A23" s="2">
        <v>16</v>
      </c>
      <c r="B23" s="3" t="s">
        <v>32</v>
      </c>
      <c r="C23" s="9"/>
      <c r="D23" s="11">
        <v>10000</v>
      </c>
      <c r="E23" s="9"/>
      <c r="F23" s="9"/>
      <c r="G23" s="20"/>
      <c r="H23" s="21">
        <f t="shared" si="0"/>
        <v>0</v>
      </c>
      <c r="I23" s="22"/>
      <c r="J23" s="21">
        <f t="shared" si="1"/>
        <v>0</v>
      </c>
      <c r="K23" s="21">
        <f t="shared" si="2"/>
        <v>0</v>
      </c>
    </row>
    <row r="24" spans="1:11" x14ac:dyDescent="0.25">
      <c r="A24" s="83" t="s">
        <v>38</v>
      </c>
      <c r="B24" s="84"/>
      <c r="C24" s="9"/>
      <c r="D24" s="9"/>
      <c r="E24" s="9"/>
      <c r="F24" s="9"/>
      <c r="G24" s="9"/>
      <c r="H24" s="21">
        <f>SUM(H8:H23)</f>
        <v>0</v>
      </c>
      <c r="I24" s="9"/>
      <c r="J24" s="21">
        <f t="shared" ref="J24:K24" si="3">SUM(J8:J23)</f>
        <v>0</v>
      </c>
      <c r="K24" s="21">
        <f t="shared" si="3"/>
        <v>0</v>
      </c>
    </row>
    <row r="25" spans="1:11" x14ac:dyDescent="0.25">
      <c r="A25" t="s">
        <v>26</v>
      </c>
    </row>
    <row r="26" spans="1:11" ht="52.5" customHeight="1" x14ac:dyDescent="0.25">
      <c r="A26" s="78" t="s">
        <v>27</v>
      </c>
      <c r="B26" s="78"/>
      <c r="C26" s="14" t="s">
        <v>28</v>
      </c>
      <c r="D26" s="7" t="s">
        <v>49</v>
      </c>
      <c r="E26" s="7" t="s">
        <v>48</v>
      </c>
      <c r="F26" s="7" t="s">
        <v>47</v>
      </c>
      <c r="G26" s="6" t="s">
        <v>28</v>
      </c>
      <c r="H26" s="7" t="s">
        <v>46</v>
      </c>
      <c r="I26" s="7" t="s">
        <v>45</v>
      </c>
    </row>
    <row r="27" spans="1:11" x14ac:dyDescent="0.25">
      <c r="A27" s="6">
        <v>1</v>
      </c>
      <c r="B27" s="58"/>
      <c r="C27" s="65">
        <v>0.23</v>
      </c>
      <c r="D27" s="14">
        <f>SUM(B27*C27)</f>
        <v>0</v>
      </c>
      <c r="E27" s="66">
        <f>SUM(B27+D27)</f>
        <v>0</v>
      </c>
      <c r="F27" s="66">
        <f>SUM(B27*36)</f>
        <v>0</v>
      </c>
      <c r="G27" s="67">
        <v>0.23</v>
      </c>
      <c r="H27" s="14">
        <f>SUM(F27*G27)</f>
        <v>0</v>
      </c>
      <c r="I27" s="66">
        <f>SUM(E27*36)</f>
        <v>0</v>
      </c>
    </row>
    <row r="28" spans="1:11" x14ac:dyDescent="0.25">
      <c r="A28" s="6"/>
      <c r="B28" s="7"/>
      <c r="C28" s="6"/>
      <c r="D28" s="6"/>
      <c r="E28" s="6"/>
      <c r="F28" s="6"/>
      <c r="G28" s="6"/>
      <c r="H28" s="6"/>
      <c r="I28" s="6"/>
    </row>
    <row r="30" spans="1:11" ht="24.75" customHeight="1" x14ac:dyDescent="0.25">
      <c r="A30" s="76" t="s">
        <v>50</v>
      </c>
      <c r="B30" s="76"/>
      <c r="C30" s="76"/>
      <c r="D30" s="76"/>
      <c r="E30" s="76"/>
      <c r="F30" s="76"/>
      <c r="G30" s="76"/>
      <c r="H30" s="76"/>
      <c r="I30" s="76"/>
    </row>
    <row r="31" spans="1:11" ht="31.5" customHeight="1" x14ac:dyDescent="0.25">
      <c r="A31" s="77" t="s">
        <v>39</v>
      </c>
      <c r="B31" s="77"/>
      <c r="C31" s="77" t="s">
        <v>40</v>
      </c>
      <c r="D31" s="77"/>
      <c r="E31" s="15" t="s">
        <v>28</v>
      </c>
      <c r="F31" s="15" t="s">
        <v>29</v>
      </c>
      <c r="G31" s="77" t="s">
        <v>41</v>
      </c>
      <c r="H31" s="77"/>
      <c r="I31" s="77"/>
    </row>
    <row r="32" spans="1:11" ht="15.6" customHeight="1" x14ac:dyDescent="0.25">
      <c r="A32" s="72" t="s">
        <v>42</v>
      </c>
      <c r="B32" s="72"/>
      <c r="C32" s="73"/>
      <c r="D32" s="73"/>
      <c r="E32" s="16"/>
      <c r="F32" s="17">
        <f>C32*E32</f>
        <v>0</v>
      </c>
      <c r="G32" s="73">
        <f>C32+F32</f>
        <v>0</v>
      </c>
      <c r="H32" s="73"/>
      <c r="I32" s="73"/>
    </row>
    <row r="33" spans="1:9" ht="15.6" customHeight="1" x14ac:dyDescent="0.25">
      <c r="A33" s="72" t="s">
        <v>43</v>
      </c>
      <c r="B33" s="72"/>
      <c r="C33" s="73"/>
      <c r="D33" s="73"/>
      <c r="E33" s="16"/>
      <c r="F33" s="17">
        <f>C33*E33</f>
        <v>0</v>
      </c>
      <c r="G33" s="73">
        <f>C33+F33</f>
        <v>0</v>
      </c>
      <c r="H33" s="73"/>
      <c r="I33" s="73"/>
    </row>
    <row r="34" spans="1:9" ht="15.6" customHeight="1" x14ac:dyDescent="0.25">
      <c r="A34" s="74" t="s">
        <v>44</v>
      </c>
      <c r="B34" s="74"/>
      <c r="C34" s="75">
        <f>SUM(C32:C33)</f>
        <v>0</v>
      </c>
      <c r="D34" s="75"/>
      <c r="E34" s="18"/>
      <c r="F34" s="19">
        <f>SUM(F32:F33)</f>
        <v>0</v>
      </c>
      <c r="G34" s="75">
        <f>SUM(G32:G33)</f>
        <v>0</v>
      </c>
      <c r="H34" s="75"/>
      <c r="I34" s="75"/>
    </row>
    <row r="35" spans="1:9" ht="17.25" customHeight="1" x14ac:dyDescent="0.25"/>
    <row r="36" spans="1:9" ht="17.25" customHeight="1" x14ac:dyDescent="0.25"/>
    <row r="37" spans="1:9" ht="17.25" customHeight="1" x14ac:dyDescent="0.25"/>
    <row r="38" spans="1:9" ht="17.25" customHeight="1" x14ac:dyDescent="0.25">
      <c r="A38" s="71" t="s">
        <v>53</v>
      </c>
      <c r="B38" s="71"/>
      <c r="C38" s="71"/>
      <c r="D38" s="71"/>
      <c r="E38" s="27"/>
      <c r="F38" s="27"/>
      <c r="G38" s="27"/>
      <c r="H38" s="27"/>
      <c r="I38" s="27"/>
    </row>
    <row r="39" spans="1:9" ht="17.25" customHeight="1" thickBot="1" x14ac:dyDescent="0.3">
      <c r="A39" s="30" t="s">
        <v>0</v>
      </c>
      <c r="B39" s="31" t="s">
        <v>64</v>
      </c>
      <c r="C39" s="31" t="s">
        <v>95</v>
      </c>
      <c r="D39" s="32" t="s">
        <v>75</v>
      </c>
      <c r="E39" s="23"/>
      <c r="F39" s="23"/>
      <c r="G39" s="23"/>
      <c r="H39" s="23"/>
      <c r="I39" s="23"/>
    </row>
    <row r="40" spans="1:9" ht="41.25" customHeight="1" thickBot="1" x14ac:dyDescent="0.3">
      <c r="A40" s="25">
        <v>1</v>
      </c>
      <c r="B40" s="24" t="s">
        <v>65</v>
      </c>
      <c r="C40" s="24"/>
      <c r="D40" s="26"/>
      <c r="E40" s="23"/>
      <c r="F40" s="23"/>
      <c r="G40" s="23"/>
      <c r="H40" s="23"/>
      <c r="I40" s="23"/>
    </row>
    <row r="41" spans="1:9" ht="34.5" customHeight="1" thickBot="1" x14ac:dyDescent="0.3">
      <c r="A41" s="25" t="s">
        <v>54</v>
      </c>
      <c r="B41" s="24" t="s">
        <v>66</v>
      </c>
      <c r="C41" s="24"/>
      <c r="D41" s="26"/>
      <c r="E41" s="23"/>
      <c r="F41" s="23"/>
      <c r="G41" s="23"/>
      <c r="H41" s="23"/>
      <c r="I41" s="23"/>
    </row>
    <row r="42" spans="1:9" ht="30.75" customHeight="1" thickBot="1" x14ac:dyDescent="0.3">
      <c r="A42" s="25" t="s">
        <v>55</v>
      </c>
      <c r="B42" s="24" t="s">
        <v>67</v>
      </c>
      <c r="C42" s="24"/>
      <c r="D42" s="26"/>
      <c r="E42" s="23"/>
      <c r="F42" s="23"/>
      <c r="G42" s="23"/>
      <c r="H42" s="23"/>
      <c r="I42" s="23"/>
    </row>
    <row r="43" spans="1:9" ht="37.5" customHeight="1" thickBot="1" x14ac:dyDescent="0.3">
      <c r="A43" s="25" t="s">
        <v>56</v>
      </c>
      <c r="B43" s="24" t="s">
        <v>68</v>
      </c>
      <c r="C43" s="24"/>
      <c r="D43" s="26"/>
      <c r="E43" s="23"/>
      <c r="F43" s="23"/>
      <c r="G43" s="23"/>
      <c r="H43" s="23"/>
      <c r="I43" s="23"/>
    </row>
    <row r="44" spans="1:9" ht="55.5" customHeight="1" thickBot="1" x14ac:dyDescent="0.3">
      <c r="A44" s="25" t="s">
        <v>57</v>
      </c>
      <c r="B44" s="24" t="s">
        <v>69</v>
      </c>
      <c r="C44" s="24"/>
      <c r="D44" s="26"/>
      <c r="E44" s="23"/>
      <c r="F44" s="23"/>
      <c r="G44" s="23"/>
      <c r="H44" s="23"/>
      <c r="I44" s="23"/>
    </row>
    <row r="45" spans="1:9" ht="52.5" customHeight="1" thickBot="1" x14ac:dyDescent="0.3">
      <c r="A45" s="25" t="s">
        <v>58</v>
      </c>
      <c r="B45" s="24" t="s">
        <v>70</v>
      </c>
      <c r="C45" s="24"/>
      <c r="D45" s="26"/>
      <c r="E45" s="23"/>
      <c r="F45" s="23"/>
      <c r="G45" s="23"/>
      <c r="H45" s="23"/>
      <c r="I45" s="23"/>
    </row>
    <row r="46" spans="1:9" ht="67.5" customHeight="1" thickBot="1" x14ac:dyDescent="0.3">
      <c r="A46" s="25" t="s">
        <v>59</v>
      </c>
      <c r="B46" s="24" t="s">
        <v>71</v>
      </c>
      <c r="C46" s="24"/>
      <c r="D46" s="26"/>
      <c r="E46" s="23"/>
      <c r="F46" s="23"/>
      <c r="G46" s="23"/>
      <c r="H46" s="23"/>
      <c r="I46" s="23"/>
    </row>
    <row r="47" spans="1:9" ht="84.75" customHeight="1" thickBot="1" x14ac:dyDescent="0.3">
      <c r="A47" s="25" t="s">
        <v>60</v>
      </c>
      <c r="B47" s="24" t="s">
        <v>72</v>
      </c>
      <c r="C47" s="24"/>
      <c r="D47" s="26"/>
    </row>
    <row r="48" spans="1:9" ht="52.5" customHeight="1" thickBot="1" x14ac:dyDescent="0.3">
      <c r="A48" s="25" t="s">
        <v>61</v>
      </c>
      <c r="B48" s="24" t="s">
        <v>73</v>
      </c>
      <c r="C48" s="24"/>
      <c r="D48" s="26"/>
    </row>
    <row r="49" spans="1:11" ht="70.5" customHeight="1" thickBot="1" x14ac:dyDescent="0.3">
      <c r="A49" s="25" t="s">
        <v>62</v>
      </c>
      <c r="B49" s="24" t="s">
        <v>1</v>
      </c>
      <c r="C49" s="24"/>
      <c r="D49" s="26"/>
    </row>
    <row r="50" spans="1:11" ht="87.75" customHeight="1" thickBot="1" x14ac:dyDescent="0.3">
      <c r="A50" s="25" t="s">
        <v>63</v>
      </c>
      <c r="B50" s="24" t="s">
        <v>74</v>
      </c>
      <c r="C50" s="24"/>
      <c r="D50" s="26"/>
    </row>
    <row r="54" spans="1:11" ht="22.5" customHeight="1" x14ac:dyDescent="0.25">
      <c r="A54" s="69" t="s">
        <v>52</v>
      </c>
      <c r="B54" s="69"/>
      <c r="C54" s="69"/>
      <c r="D54" s="69"/>
      <c r="E54" s="69"/>
      <c r="F54" s="69"/>
      <c r="G54" s="69"/>
      <c r="H54" s="69"/>
      <c r="I54" s="69"/>
      <c r="J54" s="12"/>
      <c r="K54" s="12"/>
    </row>
    <row r="55" spans="1:11" ht="76.5" customHeight="1" thickBot="1" x14ac:dyDescent="0.3">
      <c r="A55" s="70" t="s">
        <v>51</v>
      </c>
      <c r="B55" s="70"/>
      <c r="C55" s="70"/>
      <c r="D55" s="70"/>
      <c r="E55" s="70"/>
      <c r="F55" s="70"/>
      <c r="G55" s="70"/>
      <c r="H55" s="70"/>
      <c r="I55" s="70"/>
      <c r="J55" s="12"/>
      <c r="K55" s="12"/>
    </row>
    <row r="56" spans="1:11" ht="15.75" thickBot="1" x14ac:dyDescent="0.3">
      <c r="A56" s="28" t="s">
        <v>0</v>
      </c>
      <c r="B56" s="28" t="s">
        <v>80</v>
      </c>
      <c r="C56" s="28" t="s">
        <v>95</v>
      </c>
      <c r="D56" s="29" t="s">
        <v>75</v>
      </c>
    </row>
    <row r="57" spans="1:11" ht="15.75" thickBot="1" x14ac:dyDescent="0.3">
      <c r="A57" s="24" t="s">
        <v>76</v>
      </c>
      <c r="B57" s="24" t="s">
        <v>81</v>
      </c>
      <c r="C57" s="24"/>
      <c r="D57" s="26"/>
    </row>
    <row r="58" spans="1:11" ht="15.75" thickBot="1" x14ac:dyDescent="0.3">
      <c r="A58" s="24" t="s">
        <v>54</v>
      </c>
      <c r="B58" s="24" t="s">
        <v>82</v>
      </c>
      <c r="C58" s="24"/>
      <c r="D58" s="26"/>
    </row>
    <row r="59" spans="1:11" ht="15.75" thickBot="1" x14ac:dyDescent="0.3">
      <c r="A59" s="24" t="s">
        <v>55</v>
      </c>
      <c r="B59" s="24" t="s">
        <v>83</v>
      </c>
      <c r="C59" s="24"/>
      <c r="D59" s="26"/>
    </row>
    <row r="60" spans="1:11" ht="15.75" thickBot="1" x14ac:dyDescent="0.3">
      <c r="A60" s="24" t="s">
        <v>56</v>
      </c>
      <c r="B60" s="24" t="s">
        <v>84</v>
      </c>
      <c r="C60" s="24"/>
      <c r="D60" s="26"/>
    </row>
    <row r="61" spans="1:11" ht="15.75" thickBot="1" x14ac:dyDescent="0.3">
      <c r="A61" s="24" t="s">
        <v>57</v>
      </c>
      <c r="B61" s="24" t="s">
        <v>85</v>
      </c>
      <c r="C61" s="24"/>
      <c r="D61" s="26"/>
    </row>
    <row r="62" spans="1:11" ht="15.75" thickBot="1" x14ac:dyDescent="0.3">
      <c r="A62" s="24" t="s">
        <v>58</v>
      </c>
      <c r="B62" s="24" t="s">
        <v>86</v>
      </c>
      <c r="C62" s="24"/>
      <c r="D62" s="26"/>
    </row>
    <row r="63" spans="1:11" ht="30.75" thickBot="1" x14ac:dyDescent="0.3">
      <c r="A63" s="24" t="s">
        <v>59</v>
      </c>
      <c r="B63" s="24" t="s">
        <v>87</v>
      </c>
      <c r="C63" s="24"/>
      <c r="D63" s="26"/>
    </row>
    <row r="64" spans="1:11" ht="15.75" thickBot="1" x14ac:dyDescent="0.3">
      <c r="A64" s="24" t="s">
        <v>60</v>
      </c>
      <c r="B64" s="24" t="s">
        <v>88</v>
      </c>
      <c r="C64" s="24"/>
      <c r="D64" s="26"/>
    </row>
    <row r="65" spans="1:4" ht="30.75" thickBot="1" x14ac:dyDescent="0.3">
      <c r="A65" s="24" t="s">
        <v>61</v>
      </c>
      <c r="B65" s="24" t="s">
        <v>89</v>
      </c>
      <c r="C65" s="24"/>
      <c r="D65" s="26"/>
    </row>
    <row r="66" spans="1:4" ht="15.75" thickBot="1" x14ac:dyDescent="0.3">
      <c r="A66" s="24" t="s">
        <v>62</v>
      </c>
      <c r="B66" s="24" t="s">
        <v>90</v>
      </c>
      <c r="C66" s="24"/>
      <c r="D66" s="26"/>
    </row>
    <row r="67" spans="1:4" ht="15.75" thickBot="1" x14ac:dyDescent="0.3">
      <c r="A67" s="24" t="s">
        <v>63</v>
      </c>
      <c r="B67" s="24" t="s">
        <v>91</v>
      </c>
      <c r="C67" s="24"/>
      <c r="D67" s="26"/>
    </row>
    <row r="68" spans="1:4" ht="15.75" thickBot="1" x14ac:dyDescent="0.3">
      <c r="A68" s="24" t="s">
        <v>77</v>
      </c>
      <c r="B68" s="24" t="s">
        <v>92</v>
      </c>
      <c r="C68" s="24"/>
      <c r="D68" s="26"/>
    </row>
    <row r="69" spans="1:4" ht="15.75" thickBot="1" x14ac:dyDescent="0.3">
      <c r="A69" s="24" t="s">
        <v>78</v>
      </c>
      <c r="B69" s="24" t="s">
        <v>93</v>
      </c>
      <c r="C69" s="24"/>
      <c r="D69" s="26"/>
    </row>
    <row r="70" spans="1:4" ht="15.75" thickBot="1" x14ac:dyDescent="0.3">
      <c r="A70" s="24" t="s">
        <v>79</v>
      </c>
      <c r="B70" s="24" t="s">
        <v>94</v>
      </c>
      <c r="C70" s="24"/>
      <c r="D70" s="26"/>
    </row>
  </sheetData>
  <mergeCells count="22">
    <mergeCell ref="A26:B26"/>
    <mergeCell ref="A4:K4"/>
    <mergeCell ref="A1:B1"/>
    <mergeCell ref="G1:K1"/>
    <mergeCell ref="A2:K2"/>
    <mergeCell ref="A24:B24"/>
    <mergeCell ref="A30:I30"/>
    <mergeCell ref="A31:B31"/>
    <mergeCell ref="C31:D31"/>
    <mergeCell ref="G31:I31"/>
    <mergeCell ref="A32:B32"/>
    <mergeCell ref="C32:D32"/>
    <mergeCell ref="G32:I32"/>
    <mergeCell ref="A54:I54"/>
    <mergeCell ref="A55:I55"/>
    <mergeCell ref="A38:D38"/>
    <mergeCell ref="A33:B33"/>
    <mergeCell ref="C33:D33"/>
    <mergeCell ref="G33:I33"/>
    <mergeCell ref="A34:B34"/>
    <mergeCell ref="C34:D34"/>
    <mergeCell ref="G34:I34"/>
  </mergeCells>
  <pageMargins left="0.7" right="0.7" top="0.75" bottom="0.75" header="0.3" footer="0.3"/>
  <pageSetup paperSize="9" scale="58" orientation="landscape" horizontalDpi="4294967293" verticalDpi="4294967293" r:id="rId1"/>
  <rowBreaks count="2" manualBreakCount="2">
    <brk id="36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activeCell="B3" sqref="B3:D3"/>
    </sheetView>
  </sheetViews>
  <sheetFormatPr defaultRowHeight="15" x14ac:dyDescent="0.25"/>
  <cols>
    <col min="3" max="3" width="15" customWidth="1"/>
    <col min="4" max="4" width="17.42578125" customWidth="1"/>
    <col min="5" max="5" width="12.5703125" customWidth="1"/>
    <col min="6" max="6" width="12.42578125" customWidth="1"/>
    <col min="7" max="7" width="10.5703125" customWidth="1"/>
    <col min="8" max="8" width="11.7109375" customWidth="1"/>
    <col min="9" max="9" width="13.7109375" customWidth="1"/>
    <col min="10" max="10" width="12.42578125" customWidth="1"/>
    <col min="11" max="11" width="12.7109375" customWidth="1"/>
    <col min="12" max="12" width="12.5703125" customWidth="1"/>
  </cols>
  <sheetData>
    <row r="1" spans="1:16" x14ac:dyDescent="0.25">
      <c r="B1" s="80" t="s">
        <v>37</v>
      </c>
      <c r="C1" s="80"/>
      <c r="D1" s="80"/>
      <c r="K1" s="41" t="s">
        <v>36</v>
      </c>
      <c r="L1" s="41"/>
      <c r="M1" s="41"/>
      <c r="N1" s="41"/>
      <c r="O1" s="41"/>
      <c r="P1" s="41"/>
    </row>
    <row r="2" spans="1:16" ht="16.5" x14ac:dyDescent="0.3">
      <c r="A2" s="42" t="s">
        <v>121</v>
      </c>
      <c r="B2" s="82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6" ht="15.75" thickBot="1" x14ac:dyDescent="0.3">
      <c r="B3" s="71" t="s">
        <v>159</v>
      </c>
      <c r="C3" s="71"/>
      <c r="D3" s="71"/>
    </row>
    <row r="4" spans="1:16" ht="66.75" customHeight="1" thickBot="1" x14ac:dyDescent="0.3">
      <c r="B4" s="24" t="s">
        <v>2</v>
      </c>
      <c r="C4" s="26" t="s">
        <v>96</v>
      </c>
      <c r="D4" s="24" t="s">
        <v>97</v>
      </c>
      <c r="E4" s="35" t="s">
        <v>98</v>
      </c>
      <c r="F4" s="35" t="s">
        <v>99</v>
      </c>
      <c r="G4" s="34" t="s">
        <v>100</v>
      </c>
      <c r="H4" s="35" t="s">
        <v>101</v>
      </c>
      <c r="I4" s="33" t="s">
        <v>102</v>
      </c>
      <c r="J4" s="33" t="s">
        <v>103</v>
      </c>
      <c r="K4" s="33" t="s">
        <v>104</v>
      </c>
      <c r="L4" s="33" t="s">
        <v>105</v>
      </c>
    </row>
    <row r="5" spans="1:16" ht="15.75" thickBot="1" x14ac:dyDescent="0.3">
      <c r="B5" s="37">
        <v>1</v>
      </c>
      <c r="C5" s="38">
        <v>2</v>
      </c>
      <c r="D5" s="37">
        <v>3</v>
      </c>
      <c r="E5" s="38">
        <v>4</v>
      </c>
      <c r="F5" s="38">
        <v>5</v>
      </c>
      <c r="G5" s="37">
        <v>6</v>
      </c>
      <c r="H5" s="38">
        <v>7</v>
      </c>
      <c r="I5" s="37">
        <v>8</v>
      </c>
      <c r="J5" s="38">
        <v>9</v>
      </c>
      <c r="K5" s="38">
        <v>10</v>
      </c>
      <c r="L5" s="38">
        <v>11</v>
      </c>
    </row>
    <row r="6" spans="1:16" ht="54" customHeight="1" x14ac:dyDescent="0.25">
      <c r="B6" s="40">
        <v>1</v>
      </c>
      <c r="C6" s="39" t="s">
        <v>106</v>
      </c>
      <c r="D6" s="39" t="s">
        <v>115</v>
      </c>
      <c r="E6" s="39"/>
      <c r="F6" s="40" t="s">
        <v>114</v>
      </c>
      <c r="G6" s="43">
        <v>80</v>
      </c>
      <c r="H6" s="49"/>
      <c r="I6" s="47">
        <f>SUM(G6*H6)</f>
        <v>0</v>
      </c>
      <c r="J6" s="45"/>
      <c r="K6" s="47">
        <f>SUM(I6*J6)</f>
        <v>0</v>
      </c>
      <c r="L6" s="47">
        <f>SUM(I6+K6)</f>
        <v>0</v>
      </c>
    </row>
    <row r="7" spans="1:16" ht="45.75" customHeight="1" x14ac:dyDescent="0.25">
      <c r="B7" s="4">
        <v>2</v>
      </c>
      <c r="C7" s="36" t="s">
        <v>108</v>
      </c>
      <c r="D7" s="36" t="s">
        <v>116</v>
      </c>
      <c r="E7" s="36"/>
      <c r="F7" s="4" t="s">
        <v>114</v>
      </c>
      <c r="G7" s="44">
        <v>300</v>
      </c>
      <c r="H7" s="48"/>
      <c r="I7" s="47">
        <f t="shared" ref="I7:I12" si="0">SUM(G7*H7)</f>
        <v>0</v>
      </c>
      <c r="J7" s="46"/>
      <c r="K7" s="47">
        <f t="shared" ref="K7:K13" si="1">SUM(I7*J7)</f>
        <v>0</v>
      </c>
      <c r="L7" s="47">
        <f t="shared" ref="L7:L13" si="2">SUM(I7+K7)</f>
        <v>0</v>
      </c>
    </row>
    <row r="8" spans="1:16" ht="60.75" customHeight="1" x14ac:dyDescent="0.25">
      <c r="B8" s="4">
        <v>3</v>
      </c>
      <c r="C8" s="36" t="s">
        <v>109</v>
      </c>
      <c r="D8" s="36" t="s">
        <v>117</v>
      </c>
      <c r="E8" s="36"/>
      <c r="F8" s="4" t="s">
        <v>114</v>
      </c>
      <c r="G8" s="44">
        <v>100</v>
      </c>
      <c r="H8" s="48"/>
      <c r="I8" s="47">
        <f t="shared" si="0"/>
        <v>0</v>
      </c>
      <c r="J8" s="46"/>
      <c r="K8" s="47">
        <f t="shared" si="1"/>
        <v>0</v>
      </c>
      <c r="L8" s="47">
        <f t="shared" si="2"/>
        <v>0</v>
      </c>
    </row>
    <row r="9" spans="1:16" ht="60.75" customHeight="1" x14ac:dyDescent="0.25">
      <c r="B9" s="4">
        <v>4</v>
      </c>
      <c r="C9" s="36" t="s">
        <v>110</v>
      </c>
      <c r="D9" s="36" t="s">
        <v>118</v>
      </c>
      <c r="E9" s="36"/>
      <c r="F9" s="4" t="s">
        <v>114</v>
      </c>
      <c r="G9" s="44">
        <v>100</v>
      </c>
      <c r="H9" s="48"/>
      <c r="I9" s="47">
        <f t="shared" si="0"/>
        <v>0</v>
      </c>
      <c r="J9" s="46"/>
      <c r="K9" s="47">
        <f t="shared" si="1"/>
        <v>0</v>
      </c>
      <c r="L9" s="47">
        <f t="shared" si="2"/>
        <v>0</v>
      </c>
    </row>
    <row r="10" spans="1:16" ht="45.75" customHeight="1" x14ac:dyDescent="0.25">
      <c r="B10" s="4">
        <v>5</v>
      </c>
      <c r="C10" s="36" t="s">
        <v>111</v>
      </c>
      <c r="D10" s="36" t="s">
        <v>119</v>
      </c>
      <c r="E10" s="36"/>
      <c r="F10" s="4" t="s">
        <v>114</v>
      </c>
      <c r="G10" s="44">
        <v>30</v>
      </c>
      <c r="H10" s="48"/>
      <c r="I10" s="47">
        <f t="shared" si="0"/>
        <v>0</v>
      </c>
      <c r="J10" s="46"/>
      <c r="K10" s="47">
        <f t="shared" si="1"/>
        <v>0</v>
      </c>
      <c r="L10" s="47">
        <f t="shared" si="2"/>
        <v>0</v>
      </c>
    </row>
    <row r="11" spans="1:16" ht="30.75" customHeight="1" x14ac:dyDescent="0.25">
      <c r="B11" s="4">
        <v>6</v>
      </c>
      <c r="C11" s="36" t="s">
        <v>112</v>
      </c>
      <c r="D11" s="36" t="s">
        <v>107</v>
      </c>
      <c r="E11" s="36"/>
      <c r="F11" s="4" t="s">
        <v>114</v>
      </c>
      <c r="G11" s="44">
        <v>450</v>
      </c>
      <c r="H11" s="48"/>
      <c r="I11" s="47">
        <f t="shared" si="0"/>
        <v>0</v>
      </c>
      <c r="J11" s="46"/>
      <c r="K11" s="47">
        <f t="shared" si="1"/>
        <v>0</v>
      </c>
      <c r="L11" s="47">
        <f t="shared" si="2"/>
        <v>0</v>
      </c>
    </row>
    <row r="12" spans="1:16" ht="49.5" customHeight="1" x14ac:dyDescent="0.25">
      <c r="B12" s="4">
        <v>7</v>
      </c>
      <c r="C12" s="36" t="s">
        <v>113</v>
      </c>
      <c r="D12" s="36" t="s">
        <v>120</v>
      </c>
      <c r="E12" s="36"/>
      <c r="F12" s="4" t="s">
        <v>114</v>
      </c>
      <c r="G12" s="44">
        <v>700</v>
      </c>
      <c r="H12" s="48"/>
      <c r="I12" s="47">
        <f t="shared" si="0"/>
        <v>0</v>
      </c>
      <c r="J12" s="46"/>
      <c r="K12" s="47">
        <f t="shared" si="1"/>
        <v>0</v>
      </c>
      <c r="L12" s="47">
        <f t="shared" si="2"/>
        <v>0</v>
      </c>
    </row>
    <row r="13" spans="1:16" x14ac:dyDescent="0.25">
      <c r="B13" s="85" t="s">
        <v>122</v>
      </c>
      <c r="C13" s="85"/>
      <c r="D13" s="85"/>
      <c r="E13" s="85"/>
      <c r="F13" s="85"/>
      <c r="G13" s="85"/>
      <c r="H13" s="85"/>
      <c r="I13" s="50">
        <f>SUM(I6:I12)</f>
        <v>0</v>
      </c>
      <c r="J13" s="51"/>
      <c r="K13" s="52">
        <f t="shared" si="1"/>
        <v>0</v>
      </c>
      <c r="L13" s="52">
        <f t="shared" si="2"/>
        <v>0</v>
      </c>
    </row>
  </sheetData>
  <mergeCells count="4">
    <mergeCell ref="B13:H13"/>
    <mergeCell ref="B1:D1"/>
    <mergeCell ref="B2:L2"/>
    <mergeCell ref="B3:D3"/>
  </mergeCells>
  <pageMargins left="0.7" right="0.7" top="0.75" bottom="0.75" header="0.3" footer="0.3"/>
  <pageSetup paperSize="9" scale="8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F6" sqref="F6"/>
    </sheetView>
  </sheetViews>
  <sheetFormatPr defaultRowHeight="15" x14ac:dyDescent="0.25"/>
  <cols>
    <col min="3" max="3" width="38.140625" customWidth="1"/>
    <col min="4" max="5" width="9.140625" style="10"/>
    <col min="6" max="6" width="13" customWidth="1"/>
    <col min="7" max="7" width="13.28515625" customWidth="1"/>
    <col min="8" max="8" width="13.7109375" customWidth="1"/>
    <col min="9" max="10" width="12.85546875" customWidth="1"/>
    <col min="11" max="11" width="15.28515625" customWidth="1"/>
  </cols>
  <sheetData>
    <row r="1" spans="1:16" x14ac:dyDescent="0.25">
      <c r="B1" s="80" t="s">
        <v>37</v>
      </c>
      <c r="C1" s="80"/>
      <c r="D1" s="80"/>
      <c r="J1" s="89" t="s">
        <v>36</v>
      </c>
      <c r="K1" s="89"/>
      <c r="L1" s="41"/>
      <c r="M1" s="41"/>
      <c r="N1" s="41"/>
      <c r="O1" s="41"/>
      <c r="P1" s="41"/>
    </row>
    <row r="2" spans="1:16" ht="16.5" x14ac:dyDescent="0.3">
      <c r="A2" s="42" t="s">
        <v>121</v>
      </c>
      <c r="B2" s="82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6" ht="17.25" thickBot="1" x14ac:dyDescent="0.35">
      <c r="A3" s="42"/>
      <c r="B3" s="91" t="s">
        <v>160</v>
      </c>
      <c r="C3" s="92"/>
      <c r="D3" s="93"/>
      <c r="E3" s="68"/>
      <c r="F3" s="68"/>
      <c r="G3" s="68"/>
      <c r="H3" s="68"/>
      <c r="I3" s="68"/>
      <c r="J3" s="68"/>
      <c r="K3" s="68"/>
      <c r="L3" s="68"/>
    </row>
    <row r="4" spans="1:16" ht="73.5" customHeight="1" thickBot="1" x14ac:dyDescent="0.3">
      <c r="B4" s="54" t="s">
        <v>123</v>
      </c>
      <c r="C4" s="90" t="s">
        <v>149</v>
      </c>
      <c r="D4" s="54" t="s">
        <v>99</v>
      </c>
      <c r="E4" s="56" t="s">
        <v>150</v>
      </c>
      <c r="F4" s="53" t="s">
        <v>152</v>
      </c>
      <c r="G4" s="56" t="s">
        <v>153</v>
      </c>
      <c r="H4" s="56" t="s">
        <v>154</v>
      </c>
      <c r="I4" s="53" t="s">
        <v>155</v>
      </c>
      <c r="J4" s="56" t="s">
        <v>156</v>
      </c>
      <c r="K4" s="56" t="s">
        <v>157</v>
      </c>
    </row>
    <row r="5" spans="1:16" ht="16.5" thickBot="1" x14ac:dyDescent="0.3">
      <c r="B5" s="54" t="s">
        <v>76</v>
      </c>
      <c r="C5" s="53">
        <v>2</v>
      </c>
      <c r="D5" s="54">
        <v>3</v>
      </c>
      <c r="E5" s="57">
        <v>4</v>
      </c>
      <c r="F5" s="54">
        <v>5</v>
      </c>
      <c r="G5" s="57">
        <v>6</v>
      </c>
      <c r="H5" s="57">
        <v>7</v>
      </c>
      <c r="I5" s="54">
        <v>8</v>
      </c>
      <c r="J5" s="57">
        <v>9</v>
      </c>
      <c r="K5" s="57">
        <v>10</v>
      </c>
    </row>
    <row r="6" spans="1:16" ht="35.25" customHeight="1" thickBot="1" x14ac:dyDescent="0.3">
      <c r="B6" s="54">
        <v>1</v>
      </c>
      <c r="C6" s="55" t="s">
        <v>125</v>
      </c>
      <c r="D6" s="54" t="s">
        <v>151</v>
      </c>
      <c r="E6" s="57">
        <v>12000</v>
      </c>
      <c r="F6" s="54"/>
      <c r="G6" s="61">
        <f>SUM(E6*F6)</f>
        <v>0</v>
      </c>
      <c r="H6" s="62"/>
      <c r="I6" s="64">
        <f>SUM(G6*H6)</f>
        <v>0</v>
      </c>
      <c r="J6" s="61">
        <f>SUM(G6+I6)</f>
        <v>0</v>
      </c>
      <c r="K6" s="57"/>
    </row>
    <row r="7" spans="1:16" ht="31.5" customHeight="1" thickBot="1" x14ac:dyDescent="0.3">
      <c r="B7" s="54">
        <v>2</v>
      </c>
      <c r="C7" s="55" t="s">
        <v>126</v>
      </c>
      <c r="D7" s="54" t="s">
        <v>151</v>
      </c>
      <c r="E7" s="57">
        <v>80000</v>
      </c>
      <c r="F7" s="54"/>
      <c r="G7" s="61">
        <f t="shared" ref="G7:G30" si="0">SUM(E7*F7)</f>
        <v>0</v>
      </c>
      <c r="H7" s="62"/>
      <c r="I7" s="64">
        <f t="shared" ref="I7:I29" si="1">SUM(G7*H7)</f>
        <v>0</v>
      </c>
      <c r="J7" s="61">
        <f t="shared" ref="J7:J29" si="2">SUM(G7+I7)</f>
        <v>0</v>
      </c>
      <c r="K7" s="57"/>
    </row>
    <row r="8" spans="1:16" ht="44.25" customHeight="1" thickBot="1" x14ac:dyDescent="0.3">
      <c r="B8" s="54">
        <v>3</v>
      </c>
      <c r="C8" s="55" t="s">
        <v>127</v>
      </c>
      <c r="D8" s="54" t="s">
        <v>151</v>
      </c>
      <c r="E8" s="57">
        <v>10000</v>
      </c>
      <c r="F8" s="54"/>
      <c r="G8" s="61">
        <f t="shared" si="0"/>
        <v>0</v>
      </c>
      <c r="H8" s="62"/>
      <c r="I8" s="64">
        <f t="shared" si="1"/>
        <v>0</v>
      </c>
      <c r="J8" s="61">
        <f t="shared" si="2"/>
        <v>0</v>
      </c>
      <c r="K8" s="57"/>
    </row>
    <row r="9" spans="1:16" ht="42" customHeight="1" thickBot="1" x14ac:dyDescent="0.3">
      <c r="B9" s="54">
        <v>4</v>
      </c>
      <c r="C9" s="55" t="s">
        <v>128</v>
      </c>
      <c r="D9" s="54" t="s">
        <v>151</v>
      </c>
      <c r="E9" s="57">
        <v>2000</v>
      </c>
      <c r="F9" s="54"/>
      <c r="G9" s="61">
        <f t="shared" si="0"/>
        <v>0</v>
      </c>
      <c r="H9" s="62"/>
      <c r="I9" s="64">
        <f t="shared" si="1"/>
        <v>0</v>
      </c>
      <c r="J9" s="61">
        <f t="shared" si="2"/>
        <v>0</v>
      </c>
      <c r="K9" s="57"/>
    </row>
    <row r="10" spans="1:16" ht="42" customHeight="1" thickBot="1" x14ac:dyDescent="0.3">
      <c r="B10" s="54">
        <v>5</v>
      </c>
      <c r="C10" s="55" t="s">
        <v>129</v>
      </c>
      <c r="D10" s="54" t="s">
        <v>151</v>
      </c>
      <c r="E10" s="57">
        <v>400</v>
      </c>
      <c r="F10" s="54"/>
      <c r="G10" s="61">
        <f t="shared" si="0"/>
        <v>0</v>
      </c>
      <c r="H10" s="62"/>
      <c r="I10" s="64">
        <f t="shared" si="1"/>
        <v>0</v>
      </c>
      <c r="J10" s="61">
        <f t="shared" si="2"/>
        <v>0</v>
      </c>
      <c r="K10" s="57"/>
    </row>
    <row r="11" spans="1:16" ht="40.5" customHeight="1" thickBot="1" x14ac:dyDescent="0.3">
      <c r="B11" s="54">
        <v>6</v>
      </c>
      <c r="C11" s="55" t="s">
        <v>130</v>
      </c>
      <c r="D11" s="54" t="s">
        <v>151</v>
      </c>
      <c r="E11" s="57">
        <v>10000</v>
      </c>
      <c r="F11" s="54"/>
      <c r="G11" s="61">
        <f t="shared" si="0"/>
        <v>0</v>
      </c>
      <c r="H11" s="62"/>
      <c r="I11" s="64">
        <f t="shared" si="1"/>
        <v>0</v>
      </c>
      <c r="J11" s="61">
        <f t="shared" si="2"/>
        <v>0</v>
      </c>
      <c r="K11" s="57"/>
    </row>
    <row r="12" spans="1:16" ht="42" customHeight="1" thickBot="1" x14ac:dyDescent="0.3">
      <c r="B12" s="54">
        <v>7</v>
      </c>
      <c r="C12" s="55" t="s">
        <v>131</v>
      </c>
      <c r="D12" s="54" t="s">
        <v>151</v>
      </c>
      <c r="E12" s="57">
        <v>6000</v>
      </c>
      <c r="F12" s="54"/>
      <c r="G12" s="61">
        <f t="shared" si="0"/>
        <v>0</v>
      </c>
      <c r="H12" s="62"/>
      <c r="I12" s="64">
        <f t="shared" si="1"/>
        <v>0</v>
      </c>
      <c r="J12" s="61">
        <f t="shared" si="2"/>
        <v>0</v>
      </c>
      <c r="K12" s="57"/>
    </row>
    <row r="13" spans="1:16" ht="35.25" customHeight="1" thickBot="1" x14ac:dyDescent="0.3">
      <c r="B13" s="54">
        <v>8</v>
      </c>
      <c r="C13" s="55" t="s">
        <v>132</v>
      </c>
      <c r="D13" s="54" t="s">
        <v>151</v>
      </c>
      <c r="E13" s="57">
        <v>4000</v>
      </c>
      <c r="F13" s="54"/>
      <c r="G13" s="61">
        <f t="shared" si="0"/>
        <v>0</v>
      </c>
      <c r="H13" s="62"/>
      <c r="I13" s="64">
        <f t="shared" si="1"/>
        <v>0</v>
      </c>
      <c r="J13" s="61">
        <f t="shared" si="2"/>
        <v>0</v>
      </c>
      <c r="K13" s="57"/>
    </row>
    <row r="14" spans="1:16" ht="45.75" customHeight="1" thickBot="1" x14ac:dyDescent="0.3">
      <c r="B14" s="54">
        <v>9</v>
      </c>
      <c r="C14" s="55" t="s">
        <v>133</v>
      </c>
      <c r="D14" s="54" t="s">
        <v>151</v>
      </c>
      <c r="E14" s="57">
        <v>30000</v>
      </c>
      <c r="F14" s="54"/>
      <c r="G14" s="61">
        <f t="shared" si="0"/>
        <v>0</v>
      </c>
      <c r="H14" s="62"/>
      <c r="I14" s="64">
        <f t="shared" si="1"/>
        <v>0</v>
      </c>
      <c r="J14" s="61">
        <f t="shared" si="2"/>
        <v>0</v>
      </c>
      <c r="K14" s="57"/>
    </row>
    <row r="15" spans="1:16" ht="42.75" customHeight="1" thickBot="1" x14ac:dyDescent="0.3">
      <c r="B15" s="54">
        <v>10</v>
      </c>
      <c r="C15" s="55" t="s">
        <v>134</v>
      </c>
      <c r="D15" s="54" t="s">
        <v>151</v>
      </c>
      <c r="E15" s="57">
        <v>1000</v>
      </c>
      <c r="F15" s="54"/>
      <c r="G15" s="61">
        <f t="shared" si="0"/>
        <v>0</v>
      </c>
      <c r="H15" s="62"/>
      <c r="I15" s="64">
        <f t="shared" si="1"/>
        <v>0</v>
      </c>
      <c r="J15" s="61">
        <f t="shared" si="2"/>
        <v>0</v>
      </c>
      <c r="K15" s="57"/>
    </row>
    <row r="16" spans="1:16" ht="31.5" customHeight="1" thickBot="1" x14ac:dyDescent="0.3">
      <c r="B16" s="54">
        <v>11</v>
      </c>
      <c r="C16" s="55" t="s">
        <v>135</v>
      </c>
      <c r="D16" s="54" t="s">
        <v>151</v>
      </c>
      <c r="E16" s="57">
        <v>3000</v>
      </c>
      <c r="F16" s="54"/>
      <c r="G16" s="61">
        <f t="shared" si="0"/>
        <v>0</v>
      </c>
      <c r="H16" s="62"/>
      <c r="I16" s="64">
        <f t="shared" si="1"/>
        <v>0</v>
      </c>
      <c r="J16" s="61">
        <f t="shared" si="2"/>
        <v>0</v>
      </c>
      <c r="K16" s="57"/>
    </row>
    <row r="17" spans="2:11" ht="42.75" customHeight="1" thickBot="1" x14ac:dyDescent="0.3">
      <c r="B17" s="54">
        <v>12</v>
      </c>
      <c r="C17" s="55" t="s">
        <v>136</v>
      </c>
      <c r="D17" s="54" t="s">
        <v>151</v>
      </c>
      <c r="E17" s="57">
        <v>30000</v>
      </c>
      <c r="F17" s="54"/>
      <c r="G17" s="61">
        <f t="shared" si="0"/>
        <v>0</v>
      </c>
      <c r="H17" s="62"/>
      <c r="I17" s="64">
        <f t="shared" si="1"/>
        <v>0</v>
      </c>
      <c r="J17" s="61">
        <f t="shared" si="2"/>
        <v>0</v>
      </c>
      <c r="K17" s="57"/>
    </row>
    <row r="18" spans="2:11" ht="43.5" customHeight="1" thickBot="1" x14ac:dyDescent="0.3">
      <c r="B18" s="54">
        <v>13</v>
      </c>
      <c r="C18" s="55" t="s">
        <v>137</v>
      </c>
      <c r="D18" s="54" t="s">
        <v>151</v>
      </c>
      <c r="E18" s="57">
        <v>7500</v>
      </c>
      <c r="F18" s="54"/>
      <c r="G18" s="61">
        <f t="shared" si="0"/>
        <v>0</v>
      </c>
      <c r="H18" s="62"/>
      <c r="I18" s="64">
        <f t="shared" si="1"/>
        <v>0</v>
      </c>
      <c r="J18" s="61">
        <f t="shared" si="2"/>
        <v>0</v>
      </c>
      <c r="K18" s="57"/>
    </row>
    <row r="19" spans="2:11" ht="42.75" customHeight="1" thickBot="1" x14ac:dyDescent="0.3">
      <c r="B19" s="54">
        <v>14</v>
      </c>
      <c r="C19" s="55" t="s">
        <v>138</v>
      </c>
      <c r="D19" s="54" t="s">
        <v>151</v>
      </c>
      <c r="E19" s="57">
        <v>15000</v>
      </c>
      <c r="F19" s="54"/>
      <c r="G19" s="61">
        <f t="shared" si="0"/>
        <v>0</v>
      </c>
      <c r="H19" s="62"/>
      <c r="I19" s="64">
        <f t="shared" si="1"/>
        <v>0</v>
      </c>
      <c r="J19" s="61">
        <f t="shared" si="2"/>
        <v>0</v>
      </c>
      <c r="K19" s="57"/>
    </row>
    <row r="20" spans="2:11" ht="49.5" customHeight="1" thickBot="1" x14ac:dyDescent="0.3">
      <c r="B20" s="54">
        <v>15</v>
      </c>
      <c r="C20" s="55" t="s">
        <v>139</v>
      </c>
      <c r="D20" s="54" t="s">
        <v>151</v>
      </c>
      <c r="E20" s="57">
        <v>5000</v>
      </c>
      <c r="F20" s="54"/>
      <c r="G20" s="61">
        <f t="shared" si="0"/>
        <v>0</v>
      </c>
      <c r="H20" s="62"/>
      <c r="I20" s="64">
        <f t="shared" si="1"/>
        <v>0</v>
      </c>
      <c r="J20" s="61">
        <f t="shared" si="2"/>
        <v>0</v>
      </c>
      <c r="K20" s="57"/>
    </row>
    <row r="21" spans="2:11" ht="27" customHeight="1" thickBot="1" x14ac:dyDescent="0.3">
      <c r="B21" s="54">
        <v>16</v>
      </c>
      <c r="C21" s="55" t="s">
        <v>140</v>
      </c>
      <c r="D21" s="54" t="s">
        <v>151</v>
      </c>
      <c r="E21" s="57">
        <v>2000</v>
      </c>
      <c r="F21" s="54"/>
      <c r="G21" s="61">
        <f t="shared" si="0"/>
        <v>0</v>
      </c>
      <c r="H21" s="62"/>
      <c r="I21" s="64">
        <f t="shared" si="1"/>
        <v>0</v>
      </c>
      <c r="J21" s="61">
        <f t="shared" si="2"/>
        <v>0</v>
      </c>
      <c r="K21" s="57"/>
    </row>
    <row r="22" spans="2:11" ht="32.25" customHeight="1" thickBot="1" x14ac:dyDescent="0.3">
      <c r="B22" s="54">
        <v>17</v>
      </c>
      <c r="C22" s="55" t="s">
        <v>141</v>
      </c>
      <c r="D22" s="54" t="s">
        <v>151</v>
      </c>
      <c r="E22" s="57">
        <v>5000</v>
      </c>
      <c r="F22" s="54"/>
      <c r="G22" s="61">
        <f t="shared" si="0"/>
        <v>0</v>
      </c>
      <c r="H22" s="62"/>
      <c r="I22" s="64">
        <f t="shared" si="1"/>
        <v>0</v>
      </c>
      <c r="J22" s="61">
        <f t="shared" si="2"/>
        <v>0</v>
      </c>
      <c r="K22" s="57"/>
    </row>
    <row r="23" spans="2:11" ht="46.5" customHeight="1" thickBot="1" x14ac:dyDescent="0.3">
      <c r="B23" s="54">
        <v>18</v>
      </c>
      <c r="C23" s="55" t="s">
        <v>142</v>
      </c>
      <c r="D23" s="54" t="s">
        <v>151</v>
      </c>
      <c r="E23" s="57">
        <v>1000</v>
      </c>
      <c r="F23" s="54"/>
      <c r="G23" s="61">
        <f t="shared" si="0"/>
        <v>0</v>
      </c>
      <c r="H23" s="62"/>
      <c r="I23" s="64">
        <f t="shared" si="1"/>
        <v>0</v>
      </c>
      <c r="J23" s="61">
        <f t="shared" si="2"/>
        <v>0</v>
      </c>
      <c r="K23" s="57"/>
    </row>
    <row r="24" spans="2:11" ht="61.5" customHeight="1" thickBot="1" x14ac:dyDescent="0.3">
      <c r="B24" s="54">
        <v>19</v>
      </c>
      <c r="C24" s="55" t="s">
        <v>143</v>
      </c>
      <c r="D24" s="54" t="s">
        <v>151</v>
      </c>
      <c r="E24" s="57">
        <v>4000</v>
      </c>
      <c r="F24" s="54"/>
      <c r="G24" s="61">
        <f t="shared" si="0"/>
        <v>0</v>
      </c>
      <c r="H24" s="62"/>
      <c r="I24" s="64">
        <f t="shared" si="1"/>
        <v>0</v>
      </c>
      <c r="J24" s="61">
        <f t="shared" si="2"/>
        <v>0</v>
      </c>
      <c r="K24" s="57"/>
    </row>
    <row r="25" spans="2:11" ht="75.75" customHeight="1" thickBot="1" x14ac:dyDescent="0.3">
      <c r="B25" s="54">
        <v>20</v>
      </c>
      <c r="C25" s="55" t="s">
        <v>144</v>
      </c>
      <c r="D25" s="54" t="s">
        <v>151</v>
      </c>
      <c r="E25" s="57">
        <v>3000</v>
      </c>
      <c r="F25" s="54"/>
      <c r="G25" s="61">
        <f t="shared" si="0"/>
        <v>0</v>
      </c>
      <c r="H25" s="62"/>
      <c r="I25" s="64">
        <f t="shared" si="1"/>
        <v>0</v>
      </c>
      <c r="J25" s="61">
        <f t="shared" si="2"/>
        <v>0</v>
      </c>
      <c r="K25" s="57"/>
    </row>
    <row r="26" spans="2:11" ht="63.75" customHeight="1" thickBot="1" x14ac:dyDescent="0.3">
      <c r="B26" s="54">
        <v>21</v>
      </c>
      <c r="C26" s="55" t="s">
        <v>145</v>
      </c>
      <c r="D26" s="54" t="s">
        <v>151</v>
      </c>
      <c r="E26" s="57">
        <v>500</v>
      </c>
      <c r="F26" s="54"/>
      <c r="G26" s="61">
        <f t="shared" si="0"/>
        <v>0</v>
      </c>
      <c r="H26" s="62"/>
      <c r="I26" s="64">
        <f t="shared" si="1"/>
        <v>0</v>
      </c>
      <c r="J26" s="61">
        <f t="shared" si="2"/>
        <v>0</v>
      </c>
      <c r="K26" s="57"/>
    </row>
    <row r="27" spans="2:11" ht="67.5" customHeight="1" thickBot="1" x14ac:dyDescent="0.3">
      <c r="B27" s="54">
        <v>22</v>
      </c>
      <c r="C27" s="55" t="s">
        <v>146</v>
      </c>
      <c r="D27" s="54" t="s">
        <v>151</v>
      </c>
      <c r="E27" s="57">
        <v>200</v>
      </c>
      <c r="F27" s="54"/>
      <c r="G27" s="61">
        <f t="shared" si="0"/>
        <v>0</v>
      </c>
      <c r="H27" s="62"/>
      <c r="I27" s="64">
        <f t="shared" si="1"/>
        <v>0</v>
      </c>
      <c r="J27" s="61">
        <f t="shared" si="2"/>
        <v>0</v>
      </c>
      <c r="K27" s="57"/>
    </row>
    <row r="28" spans="2:11" ht="39.75" customHeight="1" thickBot="1" x14ac:dyDescent="0.3">
      <c r="B28" s="54">
        <v>23</v>
      </c>
      <c r="C28" s="55" t="s">
        <v>147</v>
      </c>
      <c r="D28" s="54" t="s">
        <v>151</v>
      </c>
      <c r="E28" s="57">
        <v>3000</v>
      </c>
      <c r="F28" s="54"/>
      <c r="G28" s="61">
        <f t="shared" si="0"/>
        <v>0</v>
      </c>
      <c r="H28" s="62"/>
      <c r="I28" s="64">
        <f t="shared" si="1"/>
        <v>0</v>
      </c>
      <c r="J28" s="61">
        <f t="shared" si="2"/>
        <v>0</v>
      </c>
      <c r="K28" s="57"/>
    </row>
    <row r="29" spans="2:11" ht="36.75" customHeight="1" thickBot="1" x14ac:dyDescent="0.3">
      <c r="B29" s="54">
        <v>24</v>
      </c>
      <c r="C29" s="55" t="s">
        <v>148</v>
      </c>
      <c r="D29" s="54" t="s">
        <v>151</v>
      </c>
      <c r="E29" s="57">
        <v>6000</v>
      </c>
      <c r="F29" s="54"/>
      <c r="G29" s="61">
        <f t="shared" si="0"/>
        <v>0</v>
      </c>
      <c r="H29" s="63"/>
      <c r="I29" s="64">
        <f t="shared" si="1"/>
        <v>0</v>
      </c>
      <c r="J29" s="61">
        <f t="shared" si="2"/>
        <v>0</v>
      </c>
      <c r="K29" s="53"/>
    </row>
    <row r="30" spans="2:11" ht="36.75" customHeight="1" thickBot="1" x14ac:dyDescent="0.3">
      <c r="B30" s="53" t="s">
        <v>124</v>
      </c>
      <c r="C30" s="56" t="s">
        <v>158</v>
      </c>
      <c r="D30" s="56" t="s">
        <v>151</v>
      </c>
      <c r="E30" s="56">
        <v>6000</v>
      </c>
      <c r="F30" s="53"/>
      <c r="G30" s="61">
        <f t="shared" si="0"/>
        <v>0</v>
      </c>
      <c r="H30" s="63"/>
      <c r="I30" s="64">
        <f t="shared" ref="I30" si="3">SUM(G30*H30)</f>
        <v>0</v>
      </c>
      <c r="J30" s="61">
        <f t="shared" ref="J30" si="4">SUM(G30+I30)</f>
        <v>0</v>
      </c>
      <c r="K30" s="53"/>
    </row>
    <row r="31" spans="2:11" ht="15.75" thickBot="1" x14ac:dyDescent="0.3">
      <c r="B31" s="86" t="s">
        <v>122</v>
      </c>
      <c r="C31" s="87"/>
      <c r="D31" s="87"/>
      <c r="E31" s="87"/>
      <c r="F31" s="88"/>
      <c r="G31" s="59">
        <f>SUM(G6:G30)</f>
        <v>0</v>
      </c>
      <c r="H31" s="60"/>
      <c r="I31" s="59">
        <f t="shared" ref="I31:J31" si="5">SUM(I6:I30)</f>
        <v>0</v>
      </c>
      <c r="J31" s="59">
        <f t="shared" si="5"/>
        <v>0</v>
      </c>
      <c r="K31" s="60"/>
    </row>
  </sheetData>
  <mergeCells count="5">
    <mergeCell ref="B1:D1"/>
    <mergeCell ref="B2:L2"/>
    <mergeCell ref="B31:F31"/>
    <mergeCell ref="J1:K1"/>
    <mergeCell ref="B3:D3"/>
  </mergeCells>
  <pageMargins left="0.7" right="0.7" top="0.75" bottom="0.75" header="0.3" footer="0.3"/>
  <pageSetup paperSize="9" scale="56" orientation="portrait" horizontalDpi="0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pakiet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Markowska</dc:creator>
  <cp:lastModifiedBy>agnieszka</cp:lastModifiedBy>
  <cp:lastPrinted>2020-05-14T09:46:12Z</cp:lastPrinted>
  <dcterms:created xsi:type="dcterms:W3CDTF">2020-01-19T19:31:49Z</dcterms:created>
  <dcterms:modified xsi:type="dcterms:W3CDTF">2020-05-14T09:53:57Z</dcterms:modified>
</cp:coreProperties>
</file>